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3" i="7" l="1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H8" i="6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J19" i="7" l="1"/>
  <c r="G10" i="7"/>
  <c r="I19" i="7"/>
  <c r="H19" i="7"/>
  <c r="G19" i="7"/>
  <c r="E19" i="7"/>
  <c r="J10" i="7"/>
  <c r="I10" i="7"/>
  <c r="H10" i="7"/>
  <c r="E10" i="7"/>
  <c r="H22" i="6"/>
  <c r="I22" i="6"/>
  <c r="J22" i="6"/>
  <c r="G22" i="6"/>
  <c r="E22" i="6"/>
  <c r="I10" i="6"/>
  <c r="G10" i="6"/>
  <c r="J10" i="6"/>
  <c r="E10" i="6"/>
</calcChain>
</file>

<file path=xl/sharedStrings.xml><?xml version="1.0" encoding="utf-8"?>
<sst xmlns="http://schemas.openxmlformats.org/spreadsheetml/2006/main" count="121" uniqueCount="52">
  <si>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</si>
  <si>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</si>
  <si>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</si>
  <si>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</si>
  <si>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</si>
  <si>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</si>
  <si>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</si>
  <si>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</si>
  <si>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</si>
  <si>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</si>
  <si>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</si>
  <si>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</si>
  <si>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</si>
  <si>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</si>
  <si>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</si>
  <si>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</si>
  <si>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</si>
  <si>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</si>
  <si>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</si>
  <si>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</si>
  <si>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</si>
  <si>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</si>
  <si>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</si>
  <si>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</si>
  <si>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</si>
  <si>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</si>
  <si>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</si>
  <si>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</si>
  <si>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</si>
  <si>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</si>
  <si>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</si>
  <si>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</si>
  <si>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</si>
  <si>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</si>
  <si>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</si>
  <si>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</si>
  <si>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</si>
  <si>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Круассан со сгущенным молоком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</si>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</sst>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3" sqref="B3:J3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>
        <v>44819</v>
      </c>
    </row>
    <row r="2" spans="1:11" ht="15.75" thickBot="1" x14ac:dyDescent="0.3"/>
    <row r="3" spans="1:11" ht="15.75" thickBot="1" x14ac:dyDescent="0.3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1" ht="29.25" customHeight="1" x14ac:dyDescent="0.25">
      <c r="A4" s="6" t="s">
        <v>13</v>
      </c>
      <c r="B4" s="15" t="s">
        <v>17</v>
      </c>
      <c r="C4" s="51" t="s">
        <v>38</v>
      </c>
      <c r="D4" s="16" t="s">
        <v>39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1" s="40" customFormat="1" ht="12" customHeight="1" thickBot="1" x14ac:dyDescent="0.3">
      <c r="A5" s="39"/>
      <c r="B5" s="9" t="s">
        <v>19</v>
      </c>
      <c r="C5" s="35" t="s">
        <v>34</v>
      </c>
      <c r="D5" s="10" t="s">
        <v>31</v>
      </c>
      <c r="E5" s="22">
        <v>90</v>
      </c>
      <c r="F5" s="27"/>
      <c r="G5" s="22">
        <v>108.94</v>
      </c>
      <c r="H5" s="22">
        <v>13.62</v>
      </c>
      <c r="I5" s="22">
        <v>3.36</v>
      </c>
      <c r="J5" s="41">
        <v>6.06</v>
      </c>
    </row>
    <row r="6" spans="1:11" s="40" customFormat="1" ht="15" customHeight="1" thickBot="1" x14ac:dyDescent="0.3">
      <c r="A6" s="39"/>
      <c r="B6" s="9" t="s">
        <v>28</v>
      </c>
      <c r="C6" s="35" t="s">
        <v>35</v>
      </c>
      <c r="D6" s="19" t="s">
        <v>32</v>
      </c>
      <c r="E6" s="21">
        <v>160</v>
      </c>
      <c r="F6" s="29"/>
      <c r="G6" s="29">
        <v>199.53</v>
      </c>
      <c r="H6" s="29">
        <v>4.2699999999999996</v>
      </c>
      <c r="I6" s="29">
        <v>8</v>
      </c>
      <c r="J6" s="30">
        <v>27.62</v>
      </c>
    </row>
    <row r="7" spans="1:11" s="40" customFormat="1" ht="15" customHeight="1" x14ac:dyDescent="0.25">
      <c r="A7" s="39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1" x14ac:dyDescent="0.25">
      <c r="A8" s="8"/>
      <c r="B8" s="49" t="s">
        <v>20</v>
      </c>
      <c r="C8" s="35" t="s">
        <v>29</v>
      </c>
      <c r="D8" s="10" t="s">
        <v>14</v>
      </c>
      <c r="E8" s="22">
        <v>45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x14ac:dyDescent="0.25">
      <c r="A9" s="8"/>
      <c r="B9" s="9" t="s">
        <v>21</v>
      </c>
      <c r="C9" s="35" t="s">
        <v>30</v>
      </c>
      <c r="D9" s="10" t="s">
        <v>22</v>
      </c>
      <c r="E9" s="22">
        <v>45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1" ht="15.75" thickBot="1" x14ac:dyDescent="0.3">
      <c r="A10" s="8"/>
      <c r="B10" s="13"/>
      <c r="C10" s="13"/>
      <c r="D10" s="14"/>
      <c r="E10" s="24">
        <f>SUM(E4:E9)</f>
        <v>600</v>
      </c>
      <c r="F10" s="25"/>
      <c r="G10" s="25">
        <f>SUM(G4:G9)</f>
        <v>488.73666666666662</v>
      </c>
      <c r="H10" s="25">
        <f>SUM(H4:H9)</f>
        <v>21.31</v>
      </c>
      <c r="I10" s="25">
        <f>SUM(I4:I9)</f>
        <v>15.37</v>
      </c>
      <c r="J10" s="31">
        <f>SUM(J4:J9)</f>
        <v>64.64</v>
      </c>
    </row>
    <row r="11" spans="1:11" ht="30" customHeight="1" thickBot="1" x14ac:dyDescent="0.3">
      <c r="A11" s="6" t="s">
        <v>15</v>
      </c>
      <c r="B11" s="45" t="s">
        <v>27</v>
      </c>
      <c r="C11" s="47"/>
      <c r="D11" s="7" t="s">
        <v>37</v>
      </c>
      <c r="E11" s="21">
        <v>60</v>
      </c>
      <c r="F11" s="26"/>
      <c r="G11" s="21">
        <v>260</v>
      </c>
      <c r="H11" s="21">
        <v>5</v>
      </c>
      <c r="I11" s="21">
        <v>13</v>
      </c>
      <c r="J11" s="48">
        <v>37</v>
      </c>
    </row>
    <row r="12" spans="1:11" x14ac:dyDescent="0.25">
      <c r="A12" s="8" t="s">
        <v>26</v>
      </c>
      <c r="B12" s="46" t="s">
        <v>23</v>
      </c>
      <c r="C12" s="35" t="s">
        <v>36</v>
      </c>
      <c r="D12" s="19" t="s">
        <v>33</v>
      </c>
      <c r="E12" s="21">
        <v>200</v>
      </c>
      <c r="F12" s="29"/>
      <c r="G12" s="29">
        <v>39.92</v>
      </c>
      <c r="H12" s="29">
        <v>0</v>
      </c>
      <c r="I12" s="29">
        <v>0</v>
      </c>
      <c r="J12" s="30">
        <v>9.98</v>
      </c>
      <c r="K12" s="38"/>
    </row>
    <row r="13" spans="1:11" ht="15.75" thickBot="1" x14ac:dyDescent="0.3">
      <c r="A13" s="12"/>
      <c r="B13" s="13"/>
      <c r="C13" s="13"/>
      <c r="D13" s="14"/>
      <c r="E13" s="24">
        <f>SUM(E11:E12)</f>
        <v>260</v>
      </c>
      <c r="F13" s="25"/>
      <c r="G13" s="24">
        <f>SUM(G11:G12)</f>
        <v>299.92</v>
      </c>
      <c r="H13" s="24">
        <f t="shared" ref="H13:J13" si="0">SUM(H11:H12)</f>
        <v>5</v>
      </c>
      <c r="I13" s="24">
        <f t="shared" si="0"/>
        <v>13</v>
      </c>
      <c r="J13" s="24">
        <f t="shared" si="0"/>
        <v>46.980000000000004</v>
      </c>
      <c r="K13" s="38"/>
    </row>
    <row r="14" spans="1:11" ht="30" x14ac:dyDescent="0.25">
      <c r="A14" s="8" t="s">
        <v>16</v>
      </c>
      <c r="B14" s="15" t="s">
        <v>17</v>
      </c>
      <c r="C14" s="35" t="s">
        <v>40</v>
      </c>
      <c r="D14" s="16" t="s">
        <v>41</v>
      </c>
      <c r="E14" s="32">
        <v>60</v>
      </c>
      <c r="F14" s="17"/>
      <c r="G14" s="33">
        <v>58.24</v>
      </c>
      <c r="H14" s="33">
        <v>1.22</v>
      </c>
      <c r="I14" s="33">
        <v>2.66</v>
      </c>
      <c r="J14" s="34">
        <v>7.36</v>
      </c>
      <c r="K14" s="38"/>
    </row>
    <row r="15" spans="1:11" ht="28.5" customHeight="1" thickBot="1" x14ac:dyDescent="0.3">
      <c r="A15" s="8"/>
      <c r="B15" s="9" t="s">
        <v>18</v>
      </c>
      <c r="C15" s="35" t="s">
        <v>44</v>
      </c>
      <c r="D15" s="10" t="s">
        <v>45</v>
      </c>
      <c r="E15" s="22">
        <v>200</v>
      </c>
      <c r="F15" s="11"/>
      <c r="G15" s="27">
        <v>144.88999999999999</v>
      </c>
      <c r="H15" s="27">
        <v>2.9</v>
      </c>
      <c r="I15" s="27">
        <v>7.45</v>
      </c>
      <c r="J15" s="28">
        <v>16.579999999999998</v>
      </c>
    </row>
    <row r="16" spans="1:11" ht="33" customHeight="1" x14ac:dyDescent="0.25">
      <c r="A16" s="8"/>
      <c r="B16" s="9" t="s">
        <v>19</v>
      </c>
      <c r="C16" s="35" t="s">
        <v>46</v>
      </c>
      <c r="D16" s="10" t="s">
        <v>47</v>
      </c>
      <c r="E16" s="21">
        <v>90</v>
      </c>
      <c r="F16" s="11"/>
      <c r="G16" s="27">
        <v>233.27</v>
      </c>
      <c r="H16" s="27">
        <v>9.89</v>
      </c>
      <c r="I16" s="27">
        <v>16.75</v>
      </c>
      <c r="J16" s="28">
        <v>10.73</v>
      </c>
    </row>
    <row r="17" spans="1:10" ht="33" customHeight="1" x14ac:dyDescent="0.25">
      <c r="A17" s="8"/>
      <c r="B17" s="9" t="s">
        <v>28</v>
      </c>
      <c r="C17" s="35" t="s">
        <v>42</v>
      </c>
      <c r="D17" s="10" t="s">
        <v>43</v>
      </c>
      <c r="E17" s="22">
        <v>150</v>
      </c>
      <c r="F17" s="11"/>
      <c r="G17" s="43">
        <v>288.27999999999997</v>
      </c>
      <c r="H17" s="43">
        <v>10.4</v>
      </c>
      <c r="I17" s="43">
        <v>6.71</v>
      </c>
      <c r="J17" s="44">
        <v>46.57</v>
      </c>
    </row>
    <row r="18" spans="1:10" ht="33" customHeight="1" x14ac:dyDescent="0.25">
      <c r="A18" s="8"/>
      <c r="B18" s="46" t="s">
        <v>23</v>
      </c>
      <c r="C18" s="35" t="s">
        <v>48</v>
      </c>
      <c r="D18" s="10" t="s">
        <v>49</v>
      </c>
      <c r="E18" s="22">
        <v>200</v>
      </c>
      <c r="F18" s="11"/>
      <c r="G18" s="27">
        <v>72.760000000000005</v>
      </c>
      <c r="H18" s="27">
        <v>0.68</v>
      </c>
      <c r="I18" s="27">
        <v>0.28000000000000003</v>
      </c>
      <c r="J18" s="28">
        <v>16.88</v>
      </c>
    </row>
    <row r="19" spans="1:10" x14ac:dyDescent="0.25">
      <c r="A19" s="8"/>
      <c r="B19" s="9" t="s">
        <v>20</v>
      </c>
      <c r="C19" s="35" t="s">
        <v>29</v>
      </c>
      <c r="D19" s="10" t="s">
        <v>14</v>
      </c>
      <c r="E19" s="22">
        <v>20</v>
      </c>
      <c r="F19" s="11"/>
      <c r="G19" s="27">
        <f>62.38/30*20</f>
        <v>41.586666666666673</v>
      </c>
      <c r="H19" s="27">
        <f>2.28/30*20</f>
        <v>1.52</v>
      </c>
      <c r="I19" s="27">
        <f>0.24/30*20</f>
        <v>0.16</v>
      </c>
      <c r="J19" s="28">
        <f>10.35/30*20</f>
        <v>6.8999999999999995</v>
      </c>
    </row>
    <row r="20" spans="1:10" x14ac:dyDescent="0.25">
      <c r="A20" s="8"/>
      <c r="B20" s="9" t="s">
        <v>21</v>
      </c>
      <c r="C20" s="35" t="s">
        <v>30</v>
      </c>
      <c r="D20" s="10" t="s">
        <v>22</v>
      </c>
      <c r="E20" s="22">
        <v>15</v>
      </c>
      <c r="F20" s="27"/>
      <c r="G20" s="27">
        <f>62.34/30*20</f>
        <v>41.56</v>
      </c>
      <c r="H20" s="27">
        <f>1.47/30*20</f>
        <v>0.98</v>
      </c>
      <c r="I20" s="27">
        <f>0.3/30*20</f>
        <v>0.2</v>
      </c>
      <c r="J20" s="28">
        <f>13.44/30*20</f>
        <v>8.9600000000000009</v>
      </c>
    </row>
    <row r="21" spans="1:10" x14ac:dyDescent="0.25">
      <c r="A21" s="8"/>
      <c r="B21" s="9"/>
      <c r="C21" s="35"/>
      <c r="D21" s="10"/>
      <c r="E21" s="22"/>
      <c r="F21" s="27"/>
      <c r="G21" s="27"/>
      <c r="H21" s="27"/>
      <c r="I21" s="27"/>
      <c r="J21" s="28"/>
    </row>
    <row r="22" spans="1:10" ht="15.75" thickBot="1" x14ac:dyDescent="0.3">
      <c r="A22" s="12"/>
      <c r="B22" s="13"/>
      <c r="C22" s="13"/>
      <c r="D22" s="14"/>
      <c r="E22" s="24">
        <f>SUM(E14:E21)</f>
        <v>735</v>
      </c>
      <c r="F22" s="25"/>
      <c r="G22" s="24">
        <f>SUM(G14:G21)</f>
        <v>880.58666666666659</v>
      </c>
      <c r="H22" s="24">
        <f>SUM(H14:H21)</f>
        <v>27.590000000000003</v>
      </c>
      <c r="I22" s="24">
        <f>SUM(I14:I21)</f>
        <v>34.21</v>
      </c>
      <c r="J22" s="24">
        <f>SUM(J14:J21)</f>
        <v>113.98000000000002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>
        <v>44819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5" t="s">
        <v>17</v>
      </c>
      <c r="C4" s="51" t="s">
        <v>38</v>
      </c>
      <c r="D4" s="16" t="s">
        <v>39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0" s="40" customFormat="1" ht="12" customHeight="1" thickBot="1" x14ac:dyDescent="0.3">
      <c r="A5" s="42" t="s">
        <v>24</v>
      </c>
      <c r="B5" s="9" t="s">
        <v>19</v>
      </c>
      <c r="C5" s="35" t="s">
        <v>34</v>
      </c>
      <c r="D5" s="10" t="s">
        <v>31</v>
      </c>
      <c r="E5" s="22">
        <v>100</v>
      </c>
      <c r="F5" s="27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1">
        <f>6.06/90*100</f>
        <v>6.7333333333333325</v>
      </c>
    </row>
    <row r="6" spans="1:10" s="40" customFormat="1" ht="30.75" customHeight="1" thickBot="1" x14ac:dyDescent="0.3">
      <c r="A6" s="39"/>
      <c r="B6" s="9" t="s">
        <v>28</v>
      </c>
      <c r="C6" s="35" t="s">
        <v>35</v>
      </c>
      <c r="D6" s="19" t="s">
        <v>32</v>
      </c>
      <c r="E6" s="21">
        <v>180</v>
      </c>
      <c r="F6" s="29"/>
      <c r="G6" s="29">
        <f>199.53/150*180</f>
        <v>239.43600000000001</v>
      </c>
      <c r="H6" s="29">
        <f>4.27/150*180</f>
        <v>5.1239999999999997</v>
      </c>
      <c r="I6" s="29">
        <f>8/150*180</f>
        <v>9.6000000000000014</v>
      </c>
      <c r="J6" s="30">
        <f>27.62/150*180</f>
        <v>33.143999999999998</v>
      </c>
    </row>
    <row r="7" spans="1:10" x14ac:dyDescent="0.25">
      <c r="A7" s="8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0" x14ac:dyDescent="0.25">
      <c r="A8" s="8"/>
      <c r="B8" s="49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 x14ac:dyDescent="0.25">
      <c r="A9" s="8"/>
      <c r="B9" s="9" t="s">
        <v>21</v>
      </c>
      <c r="C9" s="35" t="s">
        <v>30</v>
      </c>
      <c r="D9" s="10" t="s">
        <v>22</v>
      </c>
      <c r="E9" s="22">
        <v>20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0" ht="15.75" thickBot="1" x14ac:dyDescent="0.3">
      <c r="A10" s="12"/>
      <c r="B10" s="13"/>
      <c r="C10" s="13"/>
      <c r="D10" s="14"/>
      <c r="E10" s="24">
        <f>SUM(E4:E9)</f>
        <v>580</v>
      </c>
      <c r="F10" s="25"/>
      <c r="G10" s="25">
        <f>SUM(G4:G9)</f>
        <v>540.74711111111105</v>
      </c>
      <c r="H10" s="25">
        <f t="shared" ref="H10:I10" si="0">SUM(H4:H9)</f>
        <v>23.677333333333333</v>
      </c>
      <c r="I10" s="25">
        <f t="shared" si="0"/>
        <v>17.343333333333334</v>
      </c>
      <c r="J10" s="31">
        <f>SUM(J4:J9)</f>
        <v>70.837333333333333</v>
      </c>
    </row>
    <row r="11" spans="1:10" ht="30" customHeight="1" x14ac:dyDescent="0.25">
      <c r="A11" s="8" t="s">
        <v>16</v>
      </c>
      <c r="B11" s="15" t="s">
        <v>17</v>
      </c>
      <c r="C11" s="35" t="s">
        <v>40</v>
      </c>
      <c r="D11" s="16" t="s">
        <v>41</v>
      </c>
      <c r="E11" s="32">
        <v>60</v>
      </c>
      <c r="F11" s="17"/>
      <c r="G11" s="33">
        <v>58.24</v>
      </c>
      <c r="H11" s="33">
        <v>1.22</v>
      </c>
      <c r="I11" s="33">
        <v>2.66</v>
      </c>
      <c r="J11" s="34">
        <v>7.36</v>
      </c>
    </row>
    <row r="12" spans="1:10" ht="31.5" customHeight="1" thickBot="1" x14ac:dyDescent="0.3">
      <c r="A12" s="8" t="s">
        <v>25</v>
      </c>
      <c r="B12" s="9" t="s">
        <v>18</v>
      </c>
      <c r="C12" s="35" t="s">
        <v>44</v>
      </c>
      <c r="D12" s="10" t="s">
        <v>45</v>
      </c>
      <c r="E12" s="22">
        <v>250</v>
      </c>
      <c r="F12" s="11"/>
      <c r="G12" s="27">
        <f>144.89/200*250</f>
        <v>181.11249999999998</v>
      </c>
      <c r="H12" s="27">
        <f>2.9/200*250</f>
        <v>3.6249999999999996</v>
      </c>
      <c r="I12" s="27">
        <f>7.45/200*250</f>
        <v>9.3125</v>
      </c>
      <c r="J12" s="28">
        <f>16.58/200*250</f>
        <v>20.724999999999998</v>
      </c>
    </row>
    <row r="13" spans="1:10" ht="33" customHeight="1" x14ac:dyDescent="0.25">
      <c r="A13" s="8"/>
      <c r="B13" s="9" t="s">
        <v>19</v>
      </c>
      <c r="C13" s="35" t="s">
        <v>46</v>
      </c>
      <c r="D13" s="10" t="s">
        <v>47</v>
      </c>
      <c r="E13" s="21">
        <v>100</v>
      </c>
      <c r="F13" s="11"/>
      <c r="G13" s="27">
        <f>233.27/90*100</f>
        <v>259.18888888888893</v>
      </c>
      <c r="H13" s="27">
        <f>9.89/90*100</f>
        <v>10.988888888888889</v>
      </c>
      <c r="I13" s="27">
        <f>16.75/90*100</f>
        <v>18.611111111111111</v>
      </c>
      <c r="J13" s="28">
        <f>10.73/90*100</f>
        <v>11.922222222222222</v>
      </c>
    </row>
    <row r="14" spans="1:10" ht="33" customHeight="1" x14ac:dyDescent="0.25">
      <c r="A14" s="8"/>
      <c r="B14" s="9" t="s">
        <v>28</v>
      </c>
      <c r="C14" s="35" t="s">
        <v>42</v>
      </c>
      <c r="D14" s="10" t="s">
        <v>43</v>
      </c>
      <c r="E14" s="22">
        <v>180</v>
      </c>
      <c r="F14" s="11"/>
      <c r="G14" s="43">
        <f>288.28/150*180</f>
        <v>345.93599999999992</v>
      </c>
      <c r="H14" s="43">
        <f>10.4/150*180</f>
        <v>12.479999999999999</v>
      </c>
      <c r="I14" s="43">
        <f>6.71/150*180</f>
        <v>8.0519999999999996</v>
      </c>
      <c r="J14" s="44">
        <f>46.57/150*180</f>
        <v>55.884</v>
      </c>
    </row>
    <row r="15" spans="1:10" x14ac:dyDescent="0.25">
      <c r="A15" s="8"/>
      <c r="B15" s="46" t="s">
        <v>23</v>
      </c>
      <c r="C15" s="35" t="s">
        <v>48</v>
      </c>
      <c r="D15" s="10" t="s">
        <v>49</v>
      </c>
      <c r="E15" s="22">
        <v>200</v>
      </c>
      <c r="F15" s="11"/>
      <c r="G15" s="27">
        <v>72.760000000000005</v>
      </c>
      <c r="H15" s="27">
        <v>0.68</v>
      </c>
      <c r="I15" s="27">
        <v>0.28000000000000003</v>
      </c>
      <c r="J15" s="28">
        <v>16.88</v>
      </c>
    </row>
    <row r="16" spans="1:10" x14ac:dyDescent="0.25">
      <c r="A16" s="8"/>
      <c r="B16" s="9" t="s">
        <v>20</v>
      </c>
      <c r="C16" s="35" t="s">
        <v>29</v>
      </c>
      <c r="D16" s="10" t="s">
        <v>14</v>
      </c>
      <c r="E16" s="22">
        <v>20</v>
      </c>
      <c r="F16" s="11"/>
      <c r="G16" s="27">
        <f>62.38/30*20</f>
        <v>41.586666666666673</v>
      </c>
      <c r="H16" s="27">
        <f>2.28/30*20</f>
        <v>1.52</v>
      </c>
      <c r="I16" s="27">
        <f>0.24/30*20</f>
        <v>0.16</v>
      </c>
      <c r="J16" s="28">
        <f>10.35/30*20</f>
        <v>6.8999999999999995</v>
      </c>
    </row>
    <row r="17" spans="1:10" x14ac:dyDescent="0.25">
      <c r="A17" s="8"/>
      <c r="B17" s="9" t="s">
        <v>21</v>
      </c>
      <c r="C17" s="35" t="s">
        <v>30</v>
      </c>
      <c r="D17" s="10" t="s">
        <v>22</v>
      </c>
      <c r="E17" s="22">
        <v>20</v>
      </c>
      <c r="F17" s="27"/>
      <c r="G17" s="27">
        <f>62.34/30*20</f>
        <v>41.56</v>
      </c>
      <c r="H17" s="27">
        <f>1.47/30*20</f>
        <v>0.98</v>
      </c>
      <c r="I17" s="27">
        <f>0.3/30*20</f>
        <v>0.2</v>
      </c>
      <c r="J17" s="28">
        <f>13.44/30*20</f>
        <v>8.9600000000000009</v>
      </c>
    </row>
    <row r="18" spans="1:10" x14ac:dyDescent="0.25">
      <c r="A18" s="8"/>
      <c r="B18" s="18"/>
      <c r="C18" s="18"/>
      <c r="D18" s="19"/>
      <c r="E18" s="20"/>
      <c r="F18" s="36"/>
      <c r="G18" s="23"/>
      <c r="H18" s="23"/>
      <c r="I18" s="23"/>
      <c r="J18" s="37"/>
    </row>
    <row r="19" spans="1:10" ht="15.75" thickBot="1" x14ac:dyDescent="0.3">
      <c r="A19" s="12"/>
      <c r="B19" s="13"/>
      <c r="C19" s="13"/>
      <c r="D19" s="14"/>
      <c r="E19" s="24">
        <f>SUM(E11:E18)</f>
        <v>830</v>
      </c>
      <c r="F19" s="25"/>
      <c r="G19" s="24">
        <f>SUM(G11:G18)</f>
        <v>1000.3840555555555</v>
      </c>
      <c r="H19" s="24">
        <f t="shared" ref="H19:J19" si="1">SUM(H11:H18)</f>
        <v>31.49388888888889</v>
      </c>
      <c r="I19" s="24">
        <f t="shared" si="1"/>
        <v>39.275611111111111</v>
      </c>
      <c r="J19" s="24">
        <f t="shared" si="1"/>
        <v>128.63122222222222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2022-09-12T11:01:42Z</cp:lastPrinted>
  <dcterms:created xsi:type="dcterms:W3CDTF">2021-05-20T08:28:34Z</dcterms:created>
  <dcterms:modified xsi:type="dcterms:W3CDTF">2022-09-18T08:08:36Z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