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250" windowHeight="12375" activeTab="1"/>
  </bookViews>
  <sheets>
    <sheet name="7-11 лет" sheetId="6" r:id="rId1"/>
    <sheet name="12-18 лет" sheetId="7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6"/>
  <c r="I22"/>
  <c r="J22"/>
  <c r="G22"/>
  <c r="H10"/>
  <c r="I10"/>
  <c r="J10"/>
  <c r="G10"/>
  <c r="E22"/>
  <c r="E10"/>
  <c r="J5" i="7"/>
  <c r="I5"/>
  <c r="H5"/>
  <c r="G5"/>
  <c r="J12"/>
  <c r="I12"/>
  <c r="H12"/>
  <c r="G12"/>
  <c r="E19"/>
  <c r="J14"/>
  <c r="I14"/>
  <c r="H14"/>
  <c r="G14"/>
  <c r="J13"/>
  <c r="I13"/>
  <c r="H13"/>
  <c r="G13"/>
  <c r="J19"/>
  <c r="I19"/>
  <c r="G19"/>
  <c r="J13" i="6"/>
  <c r="I13"/>
  <c r="H13"/>
  <c r="G13"/>
  <c r="H19" i="7" l="1"/>
</calcChain>
</file>

<file path=xl/sharedStrings.xml><?xml version="1.0" encoding="utf-8"?>
<sst xmlns="http://schemas.openxmlformats.org/spreadsheetml/2006/main" count="118" uniqueCount="56">
  <si>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</si>
  <si>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</si>
  <si>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</si>
  <si>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</si>
  <si>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</si>
  <si>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</si>
  <si>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</si>
  <si>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</si>
  <si>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</si>
  <si>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</si>
  <si>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</si>
  <si>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</si>
  <si>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</si>
  <si>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</si>
  <si>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</si>
  <si>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</si>
  <si>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</si>
  <si>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</si>
  <si>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</si>
  <si>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</si>
  <si>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</si>
  <si>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</si>
  <si>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</si>
  <si>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</si>
  <si>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</si>
  <si>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</si>
  <si>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</si>
  <si>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</si>
  <si>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</si>
  <si>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№457/2018</t>
  </si>
  <si>
    <t>ОВЗ</t>
  </si>
  <si>
    <t>напиток</t>
  </si>
  <si>
    <t>мучные изделия</t>
  </si>
  <si>
    <t>12-18 лет</t>
  </si>
  <si>
    <t xml:space="preserve">12-18 лет </t>
  </si>
  <si>
    <t>№95/2013</t>
  </si>
  <si>
    <t>Бутерброд с повидлом</t>
  </si>
  <si>
    <t>Чай с сахаром</t>
  </si>
  <si>
    <t>Овощи натуральные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</si>
  <si>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</si>
  <si>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</si>
  <si>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</si>
  <si>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</si>
  <si>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</si>
  <si>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</si>
  <si>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</si>
  <si>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</si>
  <si>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</si>
  <si>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</si>
  <si>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гор. Напиток</t>
  </si>
  <si>
    <t>№461/2018</t>
  </si>
  <si>
    <t>Чай каркаде</t>
  </si>
  <si>
    <t>№ 106/2013</t>
  </si>
  <si>
    <t>Овощи натуральные (огурец свежий)</t>
  </si>
  <si>
    <t>МАОУ "  Школа -гимназия № 1 "</t>
  </si>
  <si>
    <t>А,Б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</si>
</sst>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F2" sqref="F2"/>
    </sheetView>
  </sheetViews>
  <sheetFormatPr defaultRowHeight="15"/>
  <cols>
    <col min="1" max="1" width="13.28515625" customWidth="1"/>
    <col min="2" max="2" width="15.85546875" customWidth="1"/>
    <col min="3" max="3" width="12.140625" customWidth="1"/>
    <col min="4" max="4" width="30.28515625" customWidth="1"/>
    <col min="5" max="5" width="10.7109375" customWidth="1"/>
    <col min="6" max="6" width="6.7109375" customWidth="1"/>
    <col min="7" max="7" width="13.28515625" customWidth="1"/>
    <col min="8" max="8" width="8.5703125" customWidth="1"/>
    <col min="9" max="9" width="9.42578125" customWidth="1"/>
    <col min="10" max="10" width="10.28515625" customWidth="1"/>
  </cols>
  <sheetData>
    <row r="1" spans="1:11">
      <c r="A1" t="s">
        <v>0</v>
      </c>
      <c r="B1" s="46" t="s">
        <v>54</v>
      </c>
      <c r="C1" s="47"/>
      <c r="D1" s="48"/>
      <c r="E1" t="s">
        <v>1</v>
      </c>
      <c r="F1" s="1" t="s">
        <v>55</v>
      </c>
      <c r="I1" t="s">
        <v>2</v>
      </c>
      <c r="J1" s="2">
        <v>44811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>
      <c r="A4" s="6" t="s">
        <v>13</v>
      </c>
      <c r="B4" s="16" t="s">
        <v>17</v>
      </c>
      <c r="C4" s="37" t="s">
        <v>52</v>
      </c>
      <c r="D4" s="17" t="s">
        <v>53</v>
      </c>
      <c r="E4" s="33">
        <v>60</v>
      </c>
      <c r="F4" s="18"/>
      <c r="G4" s="34">
        <v>8.4600000000000009</v>
      </c>
      <c r="H4" s="34">
        <v>0.48</v>
      </c>
      <c r="I4" s="34">
        <v>0.06</v>
      </c>
      <c r="J4" s="35">
        <v>1.5</v>
      </c>
    </row>
    <row r="5" spans="1:11" ht="12" customHeight="1" thickBot="1">
      <c r="A5" s="8" t="s">
        <v>26</v>
      </c>
      <c r="B5" s="9" t="s">
        <v>19</v>
      </c>
      <c r="C5" s="37" t="s">
        <v>47</v>
      </c>
      <c r="D5" s="10" t="s">
        <v>48</v>
      </c>
      <c r="E5" s="23">
        <v>210</v>
      </c>
      <c r="F5" s="11"/>
      <c r="G5" s="28">
        <v>301.58</v>
      </c>
      <c r="H5" s="28">
        <v>25.1</v>
      </c>
      <c r="I5" s="28">
        <v>10.86</v>
      </c>
      <c r="J5" s="29">
        <v>25.89</v>
      </c>
    </row>
    <row r="6" spans="1:11" ht="15" customHeight="1">
      <c r="A6" s="8"/>
      <c r="B6" s="42" t="s">
        <v>49</v>
      </c>
      <c r="C6" s="37" t="s">
        <v>50</v>
      </c>
      <c r="D6" s="10" t="s">
        <v>51</v>
      </c>
      <c r="E6" s="22">
        <v>200</v>
      </c>
      <c r="F6" s="11"/>
      <c r="G6" s="28">
        <v>62.25</v>
      </c>
      <c r="H6" s="28"/>
      <c r="I6" s="28">
        <v>0.01</v>
      </c>
      <c r="J6" s="29">
        <v>15.04</v>
      </c>
    </row>
    <row r="7" spans="1:11">
      <c r="A7" s="8"/>
      <c r="B7" s="9" t="s">
        <v>21</v>
      </c>
      <c r="C7" s="37" t="s">
        <v>24</v>
      </c>
      <c r="D7" s="10" t="s">
        <v>14</v>
      </c>
      <c r="E7" s="23">
        <v>40</v>
      </c>
      <c r="F7" s="11"/>
      <c r="G7" s="28">
        <v>105.36</v>
      </c>
      <c r="H7" s="28">
        <v>4.5599999999999996</v>
      </c>
      <c r="I7" s="28">
        <v>0.48</v>
      </c>
      <c r="J7" s="29">
        <v>20.7</v>
      </c>
    </row>
    <row r="8" spans="1:11" ht="15.75" thickBot="1">
      <c r="A8" s="8"/>
      <c r="B8" s="9" t="s">
        <v>22</v>
      </c>
      <c r="C8" s="37" t="s">
        <v>25</v>
      </c>
      <c r="D8" s="10" t="s">
        <v>23</v>
      </c>
      <c r="E8" s="23">
        <v>35</v>
      </c>
      <c r="F8" s="28"/>
      <c r="G8" s="28">
        <v>103.9</v>
      </c>
      <c r="H8" s="28">
        <v>2.4500000000000002</v>
      </c>
      <c r="I8" s="28">
        <v>0.5</v>
      </c>
      <c r="J8" s="29">
        <v>22.4</v>
      </c>
    </row>
    <row r="9" spans="1:11" ht="15.75" thickBot="1">
      <c r="A9" s="8"/>
      <c r="B9" s="19"/>
      <c r="C9" s="43"/>
      <c r="D9" s="14"/>
      <c r="E9" s="22"/>
      <c r="F9" s="44"/>
      <c r="G9" s="30"/>
      <c r="H9" s="30"/>
      <c r="I9" s="30"/>
      <c r="J9" s="31"/>
    </row>
    <row r="10" spans="1:11" ht="15" customHeight="1" thickBot="1">
      <c r="A10" s="12"/>
      <c r="B10" s="13"/>
      <c r="C10" s="13"/>
      <c r="D10" s="14"/>
      <c r="E10" s="25">
        <f>SUM(E4:E9)</f>
        <v>545</v>
      </c>
      <c r="F10" s="26"/>
      <c r="G10" s="26">
        <f>SUM(G4:G9)</f>
        <v>581.54999999999995</v>
      </c>
      <c r="H10" s="26">
        <f t="shared" ref="H10:J10" si="0">SUM(H4:H9)</f>
        <v>32.590000000000003</v>
      </c>
      <c r="I10" s="26">
        <f t="shared" si="0"/>
        <v>11.91</v>
      </c>
      <c r="J10" s="26">
        <f t="shared" si="0"/>
        <v>85.53</v>
      </c>
    </row>
    <row r="11" spans="1:11" ht="15.75" thickBot="1">
      <c r="A11" s="6" t="s">
        <v>15</v>
      </c>
      <c r="B11" s="15" t="s">
        <v>32</v>
      </c>
      <c r="C11" s="36" t="s">
        <v>35</v>
      </c>
      <c r="D11" s="7" t="s">
        <v>36</v>
      </c>
      <c r="E11" s="22">
        <v>60</v>
      </c>
      <c r="F11" s="27"/>
      <c r="G11" s="22">
        <v>176</v>
      </c>
      <c r="H11" s="22">
        <v>1.7</v>
      </c>
      <c r="I11" s="22">
        <v>4.3</v>
      </c>
      <c r="J11" s="41">
        <v>32.6</v>
      </c>
      <c r="K11" s="45"/>
    </row>
    <row r="12" spans="1:11">
      <c r="A12" s="8" t="s">
        <v>30</v>
      </c>
      <c r="B12" s="42" t="s">
        <v>31</v>
      </c>
      <c r="C12" s="37" t="s">
        <v>29</v>
      </c>
      <c r="D12" s="10" t="s">
        <v>37</v>
      </c>
      <c r="E12" s="22">
        <v>200</v>
      </c>
      <c r="F12" s="28"/>
      <c r="G12" s="28">
        <v>39.92</v>
      </c>
      <c r="H12" s="28"/>
      <c r="I12" s="28"/>
      <c r="J12" s="28">
        <v>9.98</v>
      </c>
      <c r="K12" s="45"/>
    </row>
    <row r="13" spans="1:11" ht="15.75" thickBot="1">
      <c r="A13" s="12"/>
      <c r="B13" s="13"/>
      <c r="C13" s="13"/>
      <c r="D13" s="14"/>
      <c r="E13" s="25">
        <v>260</v>
      </c>
      <c r="F13" s="26"/>
      <c r="G13" s="25">
        <f>SUM(G11:G12)</f>
        <v>215.92000000000002</v>
      </c>
      <c r="H13" s="25">
        <f t="shared" ref="H13:J13" si="1">SUM(H11:H12)</f>
        <v>1.7</v>
      </c>
      <c r="I13" s="25">
        <f t="shared" si="1"/>
        <v>4.3</v>
      </c>
      <c r="J13" s="25">
        <f t="shared" si="1"/>
        <v>42.58</v>
      </c>
      <c r="K13" s="45"/>
    </row>
    <row r="14" spans="1:11" ht="15" customHeight="1">
      <c r="A14" s="8" t="s">
        <v>16</v>
      </c>
      <c r="B14" s="16" t="s">
        <v>17</v>
      </c>
      <c r="C14" s="38" t="s">
        <v>28</v>
      </c>
      <c r="D14" s="17" t="s">
        <v>38</v>
      </c>
      <c r="E14" s="33">
        <v>60</v>
      </c>
      <c r="F14" s="18"/>
      <c r="G14" s="34">
        <v>12.84</v>
      </c>
      <c r="H14" s="34">
        <v>0.66</v>
      </c>
      <c r="I14" s="34">
        <v>0.12</v>
      </c>
      <c r="J14" s="35">
        <v>2.2799999999999998</v>
      </c>
    </row>
    <row r="15" spans="1:11" ht="33" customHeight="1">
      <c r="A15" s="8" t="s">
        <v>27</v>
      </c>
      <c r="B15" s="9" t="s">
        <v>18</v>
      </c>
      <c r="C15" s="37" t="s">
        <v>45</v>
      </c>
      <c r="D15" s="10" t="s">
        <v>46</v>
      </c>
      <c r="E15" s="23">
        <v>210</v>
      </c>
      <c r="F15" s="11"/>
      <c r="G15" s="28">
        <v>144.88999999999999</v>
      </c>
      <c r="H15" s="28">
        <v>2.9</v>
      </c>
      <c r="I15" s="28">
        <v>7.45</v>
      </c>
      <c r="J15" s="29">
        <v>16.579999999999998</v>
      </c>
    </row>
    <row r="16" spans="1:11">
      <c r="A16" s="8"/>
      <c r="B16" s="9" t="s">
        <v>19</v>
      </c>
      <c r="C16" s="37" t="s">
        <v>39</v>
      </c>
      <c r="D16" s="10" t="s">
        <v>40</v>
      </c>
      <c r="E16" s="23">
        <v>90</v>
      </c>
      <c r="F16" s="11"/>
      <c r="G16" s="28">
        <v>108.94</v>
      </c>
      <c r="H16" s="28">
        <v>13.62</v>
      </c>
      <c r="I16" s="28">
        <v>3.36</v>
      </c>
      <c r="J16" s="29">
        <v>6.06</v>
      </c>
    </row>
    <row r="17" spans="1:10">
      <c r="A17" s="8"/>
      <c r="B17" s="9" t="s">
        <v>20</v>
      </c>
      <c r="C17" s="37" t="s">
        <v>41</v>
      </c>
      <c r="D17" s="10" t="s">
        <v>42</v>
      </c>
      <c r="E17" s="23">
        <v>150</v>
      </c>
      <c r="F17" s="11"/>
      <c r="G17" s="28">
        <v>175.49</v>
      </c>
      <c r="H17" s="28">
        <v>3.73</v>
      </c>
      <c r="I17" s="28">
        <v>6.81</v>
      </c>
      <c r="J17" s="29">
        <v>24.81</v>
      </c>
    </row>
    <row r="18" spans="1:10">
      <c r="A18" s="8"/>
      <c r="B18" s="9" t="s">
        <v>31</v>
      </c>
      <c r="C18" s="37" t="s">
        <v>43</v>
      </c>
      <c r="D18" s="10" t="s">
        <v>44</v>
      </c>
      <c r="E18" s="23">
        <v>200</v>
      </c>
      <c r="F18" s="11"/>
      <c r="G18" s="28">
        <v>121.31</v>
      </c>
      <c r="H18" s="28">
        <v>0.55000000000000004</v>
      </c>
      <c r="I18" s="28">
        <v>0.03</v>
      </c>
      <c r="J18" s="29">
        <v>29.72</v>
      </c>
    </row>
    <row r="19" spans="1:10">
      <c r="A19" s="8"/>
      <c r="B19" s="9" t="s">
        <v>21</v>
      </c>
      <c r="C19" s="37" t="s">
        <v>24</v>
      </c>
      <c r="D19" s="10" t="s">
        <v>14</v>
      </c>
      <c r="E19" s="23">
        <v>40</v>
      </c>
      <c r="F19" s="11"/>
      <c r="G19" s="28">
        <v>105.36</v>
      </c>
      <c r="H19" s="28">
        <v>4.5599999999999996</v>
      </c>
      <c r="I19" s="28">
        <v>0.48</v>
      </c>
      <c r="J19" s="29">
        <v>20.7</v>
      </c>
    </row>
    <row r="20" spans="1:10">
      <c r="A20" s="8"/>
      <c r="B20" s="9" t="s">
        <v>22</v>
      </c>
      <c r="C20" s="37" t="s">
        <v>25</v>
      </c>
      <c r="D20" s="10" t="s">
        <v>23</v>
      </c>
      <c r="E20" s="23">
        <v>40</v>
      </c>
      <c r="F20" s="28"/>
      <c r="G20" s="28">
        <v>103.9</v>
      </c>
      <c r="H20" s="28">
        <v>2.4500000000000002</v>
      </c>
      <c r="I20" s="28">
        <v>0.5</v>
      </c>
      <c r="J20" s="29">
        <v>22.4</v>
      </c>
    </row>
    <row r="21" spans="1:10">
      <c r="A21" s="8"/>
      <c r="B21" s="19"/>
      <c r="C21" s="19"/>
      <c r="D21" s="20"/>
      <c r="E21" s="21"/>
      <c r="F21" s="39"/>
      <c r="G21" s="24"/>
      <c r="H21" s="24"/>
      <c r="I21" s="24"/>
      <c r="J21" s="40"/>
    </row>
    <row r="22" spans="1:10" ht="15.75" thickBot="1">
      <c r="A22" s="12"/>
      <c r="B22" s="13"/>
      <c r="C22" s="13"/>
      <c r="D22" s="14"/>
      <c r="E22" s="25">
        <f>SUM(E14:E21)</f>
        <v>790</v>
      </c>
      <c r="F22" s="26"/>
      <c r="G22" s="25">
        <f>SUM(G14:G21)</f>
        <v>772.73</v>
      </c>
      <c r="H22" s="25">
        <f t="shared" ref="H22:J22" si="2">SUM(H14:H21)</f>
        <v>28.47</v>
      </c>
      <c r="I22" s="25">
        <f t="shared" si="2"/>
        <v>18.75</v>
      </c>
      <c r="J22" s="25">
        <f t="shared" si="2"/>
        <v>122.54999999999998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RowHeight="15"/>
  <cols>
    <col min="1" max="1" width="12.85546875" customWidth="1"/>
    <col min="2" max="2" width="17" customWidth="1"/>
    <col min="3" max="3" width="12.140625" customWidth="1"/>
    <col min="4" max="4" width="29.7109375" customWidth="1"/>
    <col min="5" max="5" width="10.85546875" customWidth="1"/>
    <col min="6" max="6" width="6.5703125" customWidth="1"/>
    <col min="7" max="7" width="13.5703125" customWidth="1"/>
    <col min="8" max="8" width="9.5703125" customWidth="1"/>
    <col min="9" max="9" width="7" customWidth="1"/>
    <col min="10" max="10" width="10.5703125" customWidth="1"/>
  </cols>
  <sheetData>
    <row r="1" spans="1:10">
      <c r="A1" t="s">
        <v>0</v>
      </c>
      <c r="B1" s="46" t="s">
        <v>54</v>
      </c>
      <c r="C1" s="47"/>
      <c r="D1" s="48"/>
      <c r="E1" t="s">
        <v>1</v>
      </c>
      <c r="F1" s="1" t="s">
        <v>55</v>
      </c>
      <c r="I1" t="s">
        <v>2</v>
      </c>
      <c r="J1" s="2">
        <v>44811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>
      <c r="A4" s="6" t="s">
        <v>13</v>
      </c>
      <c r="B4" s="16" t="s">
        <v>17</v>
      </c>
      <c r="C4" s="37" t="s">
        <v>52</v>
      </c>
      <c r="D4" s="17" t="s">
        <v>53</v>
      </c>
      <c r="E4" s="33">
        <v>60</v>
      </c>
      <c r="F4" s="18"/>
      <c r="G4" s="34">
        <v>8.4600000000000009</v>
      </c>
      <c r="H4" s="34">
        <v>0.48</v>
      </c>
      <c r="I4" s="34">
        <v>0.06</v>
      </c>
      <c r="J4" s="35">
        <v>1.5</v>
      </c>
    </row>
    <row r="5" spans="1:10" ht="12" customHeight="1" thickBot="1">
      <c r="A5" s="8" t="s">
        <v>33</v>
      </c>
      <c r="B5" s="9" t="s">
        <v>19</v>
      </c>
      <c r="C5" s="37" t="s">
        <v>47</v>
      </c>
      <c r="D5" s="10" t="s">
        <v>48</v>
      </c>
      <c r="E5" s="23">
        <v>220</v>
      </c>
      <c r="F5" s="11"/>
      <c r="G5" s="28">
        <f>301.58/200*220</f>
        <v>331.738</v>
      </c>
      <c r="H5" s="28">
        <f>25.1/200*220</f>
        <v>27.61</v>
      </c>
      <c r="I5" s="28">
        <f>10.86/200*220</f>
        <v>11.945999999999998</v>
      </c>
      <c r="J5" s="29">
        <f>25.89/200*220</f>
        <v>28.479000000000003</v>
      </c>
    </row>
    <row r="6" spans="1:10" ht="15" customHeight="1">
      <c r="A6" s="8"/>
      <c r="B6" s="42" t="s">
        <v>49</v>
      </c>
      <c r="C6" s="37" t="s">
        <v>50</v>
      </c>
      <c r="D6" s="10" t="s">
        <v>51</v>
      </c>
      <c r="E6" s="22">
        <v>200</v>
      </c>
      <c r="F6" s="11"/>
      <c r="G6" s="28">
        <v>62.25</v>
      </c>
      <c r="H6" s="28"/>
      <c r="I6" s="28">
        <v>0.01</v>
      </c>
      <c r="J6" s="29">
        <v>15.04</v>
      </c>
    </row>
    <row r="7" spans="1:10">
      <c r="A7" s="8"/>
      <c r="B7" s="9" t="s">
        <v>21</v>
      </c>
      <c r="C7" s="37" t="s">
        <v>24</v>
      </c>
      <c r="D7" s="10" t="s">
        <v>14</v>
      </c>
      <c r="E7" s="23">
        <v>40</v>
      </c>
      <c r="F7" s="11"/>
      <c r="G7" s="28">
        <v>105.36</v>
      </c>
      <c r="H7" s="28">
        <v>4.5599999999999996</v>
      </c>
      <c r="I7" s="28">
        <v>0.48</v>
      </c>
      <c r="J7" s="29">
        <v>20.7</v>
      </c>
    </row>
    <row r="8" spans="1:10" ht="15.75" thickBot="1">
      <c r="A8" s="8"/>
      <c r="B8" s="9" t="s">
        <v>22</v>
      </c>
      <c r="C8" s="37" t="s">
        <v>25</v>
      </c>
      <c r="D8" s="10" t="s">
        <v>23</v>
      </c>
      <c r="E8" s="23">
        <v>35</v>
      </c>
      <c r="F8" s="28"/>
      <c r="G8" s="28">
        <v>103.9</v>
      </c>
      <c r="H8" s="28">
        <v>2.4500000000000002</v>
      </c>
      <c r="I8" s="28">
        <v>0.5</v>
      </c>
      <c r="J8" s="29">
        <v>22.4</v>
      </c>
    </row>
    <row r="9" spans="1:10" ht="15.75" thickBot="1">
      <c r="A9" s="8"/>
      <c r="B9" s="19"/>
      <c r="C9" s="43"/>
      <c r="D9" s="14"/>
      <c r="E9" s="22"/>
      <c r="F9" s="44"/>
      <c r="G9" s="30"/>
      <c r="H9" s="30"/>
      <c r="I9" s="30"/>
      <c r="J9" s="31"/>
    </row>
    <row r="10" spans="1:10" ht="15" customHeight="1" thickBot="1">
      <c r="A10" s="12"/>
      <c r="B10" s="13"/>
      <c r="C10" s="13"/>
      <c r="D10" s="14"/>
      <c r="E10" s="25">
        <v>580</v>
      </c>
      <c r="F10" s="26"/>
      <c r="G10" s="26">
        <v>545.01</v>
      </c>
      <c r="H10" s="26">
        <v>11.92</v>
      </c>
      <c r="I10" s="26">
        <v>17.149999999999999</v>
      </c>
      <c r="J10" s="32">
        <v>85.75</v>
      </c>
    </row>
    <row r="11" spans="1:10" ht="15" customHeight="1">
      <c r="A11" s="8" t="s">
        <v>16</v>
      </c>
      <c r="B11" s="16" t="s">
        <v>17</v>
      </c>
      <c r="C11" s="38" t="s">
        <v>28</v>
      </c>
      <c r="D11" s="17" t="s">
        <v>38</v>
      </c>
      <c r="E11" s="33">
        <v>60</v>
      </c>
      <c r="F11" s="18"/>
      <c r="G11" s="34">
        <v>12.84</v>
      </c>
      <c r="H11" s="34">
        <v>0.66</v>
      </c>
      <c r="I11" s="34">
        <v>0.12</v>
      </c>
      <c r="J11" s="35">
        <v>2.2799999999999998</v>
      </c>
    </row>
    <row r="12" spans="1:10" ht="33" customHeight="1">
      <c r="A12" s="8" t="s">
        <v>34</v>
      </c>
      <c r="B12" s="9" t="s">
        <v>18</v>
      </c>
      <c r="C12" s="37" t="s">
        <v>45</v>
      </c>
      <c r="D12" s="10" t="s">
        <v>46</v>
      </c>
      <c r="E12" s="23">
        <v>250</v>
      </c>
      <c r="F12" s="11"/>
      <c r="G12" s="28">
        <f>144.89/200*250</f>
        <v>181.11249999999998</v>
      </c>
      <c r="H12" s="28">
        <f>2.9/200*250</f>
        <v>3.6249999999999996</v>
      </c>
      <c r="I12" s="28">
        <f>7.45/200*250</f>
        <v>9.3125</v>
      </c>
      <c r="J12" s="29">
        <f>16.58/200*250</f>
        <v>20.724999999999998</v>
      </c>
    </row>
    <row r="13" spans="1:10">
      <c r="A13" s="8"/>
      <c r="B13" s="9" t="s">
        <v>19</v>
      </c>
      <c r="C13" s="37" t="s">
        <v>39</v>
      </c>
      <c r="D13" s="10" t="s">
        <v>40</v>
      </c>
      <c r="E13" s="23">
        <v>100</v>
      </c>
      <c r="F13" s="11"/>
      <c r="G13" s="28">
        <f>108.94/90*100</f>
        <v>121.04444444444444</v>
      </c>
      <c r="H13" s="28">
        <f>13.62/90*100</f>
        <v>15.133333333333333</v>
      </c>
      <c r="I13" s="28">
        <f>3.36/90*100</f>
        <v>3.7333333333333329</v>
      </c>
      <c r="J13" s="29">
        <f>6.06/90*100</f>
        <v>6.7333333333333325</v>
      </c>
    </row>
    <row r="14" spans="1:10">
      <c r="A14" s="8"/>
      <c r="B14" s="9" t="s">
        <v>20</v>
      </c>
      <c r="C14" s="37" t="s">
        <v>41</v>
      </c>
      <c r="D14" s="10" t="s">
        <v>42</v>
      </c>
      <c r="E14" s="23">
        <v>180</v>
      </c>
      <c r="F14" s="11"/>
      <c r="G14" s="28">
        <f>175.49/150*180</f>
        <v>210.58800000000002</v>
      </c>
      <c r="H14" s="28">
        <f>3.73/150*180</f>
        <v>4.476</v>
      </c>
      <c r="I14" s="28">
        <f>6.81/150*180</f>
        <v>8.1719999999999988</v>
      </c>
      <c r="J14" s="29">
        <f>24.81/150*180</f>
        <v>29.771999999999998</v>
      </c>
    </row>
    <row r="15" spans="1:10">
      <c r="A15" s="8"/>
      <c r="B15" s="9" t="s">
        <v>31</v>
      </c>
      <c r="C15" s="37" t="s">
        <v>43</v>
      </c>
      <c r="D15" s="10" t="s">
        <v>44</v>
      </c>
      <c r="E15" s="23">
        <v>200</v>
      </c>
      <c r="F15" s="11"/>
      <c r="G15" s="28">
        <v>121.31</v>
      </c>
      <c r="H15" s="28">
        <v>0.55000000000000004</v>
      </c>
      <c r="I15" s="28">
        <v>0.03</v>
      </c>
      <c r="J15" s="29">
        <v>29.72</v>
      </c>
    </row>
    <row r="16" spans="1:10">
      <c r="A16" s="8"/>
      <c r="B16" s="9" t="s">
        <v>21</v>
      </c>
      <c r="C16" s="37" t="s">
        <v>24</v>
      </c>
      <c r="D16" s="10" t="s">
        <v>14</v>
      </c>
      <c r="E16" s="23">
        <v>40</v>
      </c>
      <c r="F16" s="11"/>
      <c r="G16" s="28">
        <v>105.36</v>
      </c>
      <c r="H16" s="28">
        <v>4.5599999999999996</v>
      </c>
      <c r="I16" s="28">
        <v>0.48</v>
      </c>
      <c r="J16" s="29">
        <v>20.7</v>
      </c>
    </row>
    <row r="17" spans="1:10">
      <c r="A17" s="8"/>
      <c r="B17" s="9" t="s">
        <v>22</v>
      </c>
      <c r="C17" s="37" t="s">
        <v>25</v>
      </c>
      <c r="D17" s="10" t="s">
        <v>23</v>
      </c>
      <c r="E17" s="23">
        <v>40</v>
      </c>
      <c r="F17" s="28"/>
      <c r="G17" s="28">
        <v>103.9</v>
      </c>
      <c r="H17" s="28">
        <v>2.4500000000000002</v>
      </c>
      <c r="I17" s="28">
        <v>0.5</v>
      </c>
      <c r="J17" s="29">
        <v>22.4</v>
      </c>
    </row>
    <row r="18" spans="1:10">
      <c r="A18" s="8"/>
      <c r="B18" s="19"/>
      <c r="C18" s="19"/>
      <c r="D18" s="20"/>
      <c r="E18" s="21"/>
      <c r="F18" s="39"/>
      <c r="G18" s="24"/>
      <c r="H18" s="24"/>
      <c r="I18" s="24"/>
      <c r="J18" s="40"/>
    </row>
    <row r="19" spans="1:10" ht="15.75" thickBot="1">
      <c r="A19" s="12"/>
      <c r="B19" s="13"/>
      <c r="C19" s="13"/>
      <c r="D19" s="14"/>
      <c r="E19" s="25">
        <f>SUM(E11:E18)</f>
        <v>870</v>
      </c>
      <c r="F19" s="26"/>
      <c r="G19" s="25">
        <f>SUM(G11:G18)</f>
        <v>856.15494444444448</v>
      </c>
      <c r="H19" s="25">
        <f t="shared" ref="H19:J19" si="0">SUM(H11:H18)</f>
        <v>31.454333333333331</v>
      </c>
      <c r="I19" s="25">
        <f t="shared" si="0"/>
        <v>22.34783333333333</v>
      </c>
      <c r="J19" s="25">
        <f t="shared" si="0"/>
        <v>132.33033333333333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2022-09-03T17:02:02Z</cp:lastPrinted>
  <dcterms:created xsi:type="dcterms:W3CDTF">2021-05-20T08:28:34Z</dcterms:created>
  <dcterms:modified xsi:type="dcterms:W3CDTF">2022-09-07T12:11:52Z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